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حادي عشر - النقل والاتصالات\"/>
    </mc:Choice>
  </mc:AlternateContent>
  <bookViews>
    <workbookView xWindow="0" yWindow="0" windowWidth="24000" windowHeight="7800"/>
  </bookViews>
  <sheets>
    <sheet name="جدول 04-11 Table " sheetId="1" r:id="rId1"/>
  </sheets>
  <definedNames>
    <definedName name="_xlnm.Print_Area" localSheetId="0">'جدول 04-11 Table 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s="1"/>
  <c r="D21" i="1"/>
  <c r="E19" i="1" s="1"/>
  <c r="B21" i="1"/>
  <c r="C16" i="1" s="1"/>
  <c r="H20" i="1"/>
  <c r="H19" i="1"/>
  <c r="G19" i="1"/>
  <c r="H18" i="1"/>
  <c r="G18" i="1"/>
  <c r="E18" i="1"/>
  <c r="H17" i="1"/>
  <c r="G17" i="1"/>
  <c r="H16" i="1"/>
  <c r="G16" i="1"/>
  <c r="E16" i="1"/>
  <c r="H15" i="1"/>
  <c r="G15" i="1"/>
  <c r="E15" i="1"/>
  <c r="H14" i="1"/>
  <c r="G14" i="1"/>
  <c r="E14" i="1"/>
  <c r="H13" i="1"/>
  <c r="G13" i="1"/>
  <c r="E13" i="1"/>
  <c r="C13" i="1"/>
  <c r="H12" i="1"/>
  <c r="G12" i="1"/>
  <c r="E12" i="1"/>
  <c r="H11" i="1"/>
  <c r="G11" i="1"/>
  <c r="E11" i="1"/>
  <c r="H10" i="1"/>
  <c r="G10" i="1"/>
  <c r="E10" i="1"/>
  <c r="H9" i="1"/>
  <c r="G9" i="1"/>
  <c r="G21" i="1" s="1"/>
  <c r="E9" i="1"/>
  <c r="I12" i="1" l="1"/>
  <c r="C18" i="1"/>
  <c r="C21" i="1"/>
  <c r="C10" i="1"/>
  <c r="C15" i="1"/>
  <c r="C20" i="1"/>
  <c r="E21" i="1"/>
  <c r="C17" i="1"/>
  <c r="E20" i="1"/>
  <c r="C12" i="1"/>
  <c r="C9" i="1"/>
  <c r="C14" i="1"/>
  <c r="E17" i="1"/>
  <c r="C11" i="1"/>
  <c r="C19" i="1"/>
  <c r="H21" i="1"/>
  <c r="I21" i="1" l="1"/>
  <c r="I15" i="1"/>
  <c r="I16" i="1"/>
  <c r="I17" i="1"/>
  <c r="I9" i="1"/>
  <c r="I10" i="1"/>
  <c r="I14" i="1"/>
  <c r="I20" i="1"/>
  <c r="I19" i="1"/>
  <c r="I18" i="1"/>
  <c r="I11" i="1"/>
  <c r="I13" i="1"/>
</calcChain>
</file>

<file path=xl/sharedStrings.xml><?xml version="1.0" encoding="utf-8"?>
<sst xmlns="http://schemas.openxmlformats.org/spreadsheetml/2006/main" count="49" uniqueCount="44">
  <si>
    <t>حركة المسافرين في مطار آل مكتوم الدولي حسب النوع والشهر</t>
  </si>
  <si>
    <t>Passengers' Movement at Al Maktoum International by Type and Month</t>
  </si>
  <si>
    <t>( 2017 )</t>
  </si>
  <si>
    <t xml:space="preserve"> </t>
  </si>
  <si>
    <t>جدول ( 04 - 11 )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</si>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</sst>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9" fillId="0" borderId="0" xfId="1" applyFont="1" applyAlignment="1">
      <alignment horizontal="right" vertical="center" indent="1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4" fontId="8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9" fillId="0" borderId="7" xfId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top" wrapText="1" readingOrder="2"/>
    </xf>
    <xf numFmtId="0" fontId="15" fillId="0" borderId="0" xfId="1" applyFont="1" applyAlignment="1">
      <alignment vertical="top" wrapText="1"/>
    </xf>
    <xf numFmtId="0" fontId="16" fillId="0" borderId="0" xfId="1" applyFont="1" applyAlignment="1">
      <alignment horizontal="left" vertical="top" wrapText="1" readingOrder="1"/>
    </xf>
    <xf numFmtId="0" fontId="17" fillId="0" borderId="0" xfId="1" applyFont="1" applyAlignment="1">
      <alignment vertical="top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1076325</xdr:colOff>
      <xdr:row>1</xdr:row>
      <xdr:rowOff>104775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23975" y="66675"/>
          <a:ext cx="1876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800100</xdr:colOff>
      <xdr:row>0</xdr:row>
      <xdr:rowOff>95250</xdr:rowOff>
    </xdr:from>
    <xdr:to>
      <xdr:col>9</xdr:col>
      <xdr:colOff>742950</xdr:colOff>
      <xdr:row>1</xdr:row>
      <xdr:rowOff>171450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04175" y="95250"/>
          <a:ext cx="1562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6"/>
  <sheetViews>
    <sheetView rightToLeft="1" tabSelected="1" view="pageBreakPreview" topLeftCell="A4" zoomScaleNormal="75" workbookViewId="0">
      <selection activeCell="F9" sqref="F9"/>
    </sheetView>
  </sheetViews>
  <sheetFormatPr defaultColWidth="9" defaultRowHeight="18.75"/>
  <cols>
    <col min="1" max="1" width="12" style="1" customWidth="1"/>
    <col min="2" max="2" width="16.42578125" style="1" customWidth="1"/>
    <col min="3" max="3" width="7.85546875" style="1" bestFit="1" customWidth="1"/>
    <col min="4" max="4" width="13.85546875" style="1" customWidth="1"/>
    <col min="5" max="5" width="7.85546875" style="1" bestFit="1" customWidth="1"/>
    <col min="6" max="6" width="15.5703125" style="1" customWidth="1"/>
    <col min="7" max="7" width="9.42578125" style="1" bestFit="1" customWidth="1"/>
    <col min="8" max="8" width="16.42578125" style="1" customWidth="1"/>
    <col min="9" max="9" width="7.85546875" style="1" bestFit="1" customWidth="1"/>
    <col min="10" max="10" width="12.42578125" style="1" customWidth="1"/>
    <col min="11" max="33" width="9" style="1"/>
    <col min="34" max="16384" width="9" style="2"/>
  </cols>
  <sheetData>
    <row r="1" spans="1:33" ht="46.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18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20" customFormat="1" ht="24" customHeight="1">
      <c r="A7" s="15" t="s">
        <v>5</v>
      </c>
      <c r="B7" s="16" t="s">
        <v>6</v>
      </c>
      <c r="C7" s="17" t="s">
        <v>7</v>
      </c>
      <c r="D7" s="16" t="s">
        <v>8</v>
      </c>
      <c r="E7" s="17" t="s">
        <v>7</v>
      </c>
      <c r="F7" s="16" t="s">
        <v>9</v>
      </c>
      <c r="G7" s="17" t="s">
        <v>7</v>
      </c>
      <c r="H7" s="16" t="s">
        <v>10</v>
      </c>
      <c r="I7" s="17" t="s">
        <v>7</v>
      </c>
      <c r="J7" s="18" t="s">
        <v>11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5" customFormat="1" ht="21.75" customHeight="1">
      <c r="A8" s="21"/>
      <c r="B8" s="22" t="s">
        <v>12</v>
      </c>
      <c r="C8" s="23"/>
      <c r="D8" s="22" t="s">
        <v>13</v>
      </c>
      <c r="E8" s="23"/>
      <c r="F8" s="22" t="s">
        <v>14</v>
      </c>
      <c r="G8" s="23"/>
      <c r="H8" s="22" t="s">
        <v>15</v>
      </c>
      <c r="I8" s="23"/>
      <c r="J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9" customFormat="1" ht="23.25" customHeight="1">
      <c r="A9" s="26" t="s">
        <v>16</v>
      </c>
      <c r="B9" s="27">
        <v>58917</v>
      </c>
      <c r="C9" s="28">
        <f>B9/B21*100</f>
        <v>13.666317955236588</v>
      </c>
      <c r="D9" s="27">
        <v>61471</v>
      </c>
      <c r="E9" s="28">
        <f>D9/D21*100</f>
        <v>13.325745997680444</v>
      </c>
      <c r="F9" s="27">
        <v>2613</v>
      </c>
      <c r="G9" s="28">
        <f>F9/F21*100</f>
        <v>20.847295356629967</v>
      </c>
      <c r="H9" s="29">
        <f>SUM(B9,D9,F9)</f>
        <v>123001</v>
      </c>
      <c r="I9" s="30">
        <f>H9/H21*100</f>
        <v>13.592171856697682</v>
      </c>
      <c r="J9" s="31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9" customFormat="1" ht="23.25" customHeight="1">
      <c r="A10" s="32" t="s">
        <v>18</v>
      </c>
      <c r="B10" s="33">
        <v>34760</v>
      </c>
      <c r="C10" s="34">
        <f>B10/B21*100</f>
        <v>8.0628886760022365</v>
      </c>
      <c r="D10" s="33">
        <v>43869</v>
      </c>
      <c r="E10" s="34">
        <f>D10/D21*100</f>
        <v>9.5099665073326172</v>
      </c>
      <c r="F10" s="33">
        <v>2299</v>
      </c>
      <c r="G10" s="34">
        <f>F10/F21*100</f>
        <v>18.342109462262645</v>
      </c>
      <c r="H10" s="35">
        <f t="shared" ref="H10:H20" si="0">SUM(B10,D10,F10)</f>
        <v>80928</v>
      </c>
      <c r="I10" s="36">
        <f>H10/H21*100</f>
        <v>8.9429133423210381</v>
      </c>
      <c r="J10" s="37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9" customFormat="1" ht="23.25" customHeight="1">
      <c r="A11" s="26" t="s">
        <v>20</v>
      </c>
      <c r="B11" s="27">
        <v>56561</v>
      </c>
      <c r="C11" s="28">
        <f>B11/B21*100</f>
        <v>13.119822969026536</v>
      </c>
      <c r="D11" s="27">
        <v>70112</v>
      </c>
      <c r="E11" s="28">
        <f>D11/D21*100</f>
        <v>15.198950779869715</v>
      </c>
      <c r="F11" s="27">
        <v>3178</v>
      </c>
      <c r="G11" s="28">
        <f>F11/F21*100</f>
        <v>25.355034306685813</v>
      </c>
      <c r="H11" s="29">
        <f t="shared" si="0"/>
        <v>129851</v>
      </c>
      <c r="I11" s="30">
        <f>H11/H21*100</f>
        <v>14.349128118991313</v>
      </c>
      <c r="J11" s="3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9" customFormat="1" ht="23.25" customHeight="1">
      <c r="A12" s="32" t="s">
        <v>22</v>
      </c>
      <c r="B12" s="33">
        <v>58610</v>
      </c>
      <c r="C12" s="34">
        <f>B12/B21*100</f>
        <v>13.59510659667696</v>
      </c>
      <c r="D12" s="33">
        <v>59985</v>
      </c>
      <c r="E12" s="34">
        <f>D12/D21*100</f>
        <v>13.003609403960589</v>
      </c>
      <c r="F12" s="33">
        <v>1051</v>
      </c>
      <c r="G12" s="34">
        <f>F12/F21*100</f>
        <v>8.3851922770065421</v>
      </c>
      <c r="H12" s="35">
        <f t="shared" si="0"/>
        <v>119646</v>
      </c>
      <c r="I12" s="36">
        <f>H12/H21*100</f>
        <v>13.221429045019558</v>
      </c>
      <c r="J12" s="37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23.25" customHeight="1">
      <c r="A13" s="26" t="s">
        <v>24</v>
      </c>
      <c r="B13" s="27">
        <v>33302</v>
      </c>
      <c r="C13" s="28">
        <f>B13/B21*100</f>
        <v>7.7246927125496674</v>
      </c>
      <c r="D13" s="27">
        <v>42153</v>
      </c>
      <c r="E13" s="28">
        <f>D13/D21*100</f>
        <v>9.1379702793223423</v>
      </c>
      <c r="F13" s="27">
        <v>0</v>
      </c>
      <c r="G13" s="28">
        <f>F13/F21*100</f>
        <v>0</v>
      </c>
      <c r="H13" s="29">
        <f t="shared" si="0"/>
        <v>75455</v>
      </c>
      <c r="I13" s="30">
        <f>H13/H21*100</f>
        <v>8.3381218644330009</v>
      </c>
      <c r="J13" s="31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23.25" customHeight="1">
      <c r="A14" s="32" t="s">
        <v>26</v>
      </c>
      <c r="B14" s="33">
        <v>9493</v>
      </c>
      <c r="C14" s="34">
        <f>B14/B21*100</f>
        <v>2.2019851036044082</v>
      </c>
      <c r="D14" s="33">
        <v>16588</v>
      </c>
      <c r="E14" s="34">
        <f>D14/D21*100</f>
        <v>3.5959635374326622</v>
      </c>
      <c r="F14" s="33">
        <v>31</v>
      </c>
      <c r="G14" s="34">
        <f>F14/F21*100</f>
        <v>0.24732726982607309</v>
      </c>
      <c r="H14" s="35">
        <f t="shared" si="0"/>
        <v>26112</v>
      </c>
      <c r="I14" s="36">
        <f>H14/H21*100</f>
        <v>2.8854951709505605</v>
      </c>
      <c r="J14" s="37" t="s">
        <v>27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9" customFormat="1" ht="23.25" customHeight="1">
      <c r="A15" s="26" t="s">
        <v>28</v>
      </c>
      <c r="B15" s="27">
        <v>11211</v>
      </c>
      <c r="C15" s="28">
        <f>B15/B21*100</f>
        <v>2.6004903609511238</v>
      </c>
      <c r="D15" s="27">
        <v>17158</v>
      </c>
      <c r="E15" s="28">
        <f>D15/D21*100</f>
        <v>3.7195287180654466</v>
      </c>
      <c r="F15" s="27">
        <v>184</v>
      </c>
      <c r="G15" s="28">
        <f>F15/F21*100</f>
        <v>1.4680070209031435</v>
      </c>
      <c r="H15" s="29">
        <f t="shared" si="0"/>
        <v>28553</v>
      </c>
      <c r="I15" s="30">
        <f>H15/H21*100</f>
        <v>3.1552368112803055</v>
      </c>
      <c r="J15" s="31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 ht="23.25" customHeight="1">
      <c r="A16" s="32" t="s">
        <v>30</v>
      </c>
      <c r="B16" s="33">
        <v>15989</v>
      </c>
      <c r="C16" s="34">
        <f>B16/B21*100</f>
        <v>3.7087896156674267</v>
      </c>
      <c r="D16" s="33">
        <v>14322</v>
      </c>
      <c r="E16" s="34">
        <f>D16/D21*100</f>
        <v>3.1047377491626835</v>
      </c>
      <c r="F16" s="33">
        <v>0</v>
      </c>
      <c r="G16" s="34">
        <f>F16/F21*100</f>
        <v>0</v>
      </c>
      <c r="H16" s="35">
        <f t="shared" si="0"/>
        <v>30311</v>
      </c>
      <c r="I16" s="36">
        <f>H16/H21*100</f>
        <v>3.3495038345083654</v>
      </c>
      <c r="J16" s="37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 ht="23.25" customHeight="1">
      <c r="A17" s="26" t="s">
        <v>32</v>
      </c>
      <c r="B17" s="27">
        <v>21070</v>
      </c>
      <c r="C17" s="28">
        <f>B17/B21*100</f>
        <v>4.8873723936526785</v>
      </c>
      <c r="D17" s="27">
        <v>14700</v>
      </c>
      <c r="E17" s="28">
        <f>D17/D21*100</f>
        <v>3.186680974213898</v>
      </c>
      <c r="F17" s="27">
        <v>0</v>
      </c>
      <c r="G17" s="28">
        <f>F17/F21*100</f>
        <v>0</v>
      </c>
      <c r="H17" s="29">
        <f t="shared" si="0"/>
        <v>35770</v>
      </c>
      <c r="I17" s="30">
        <f>H17/H21*100</f>
        <v>3.9527482485026635</v>
      </c>
      <c r="J17" s="31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 ht="23.25" customHeight="1">
      <c r="A18" s="32" t="s">
        <v>34</v>
      </c>
      <c r="B18" s="33">
        <v>25254</v>
      </c>
      <c r="C18" s="34">
        <f>B18/B21*100</f>
        <v>5.8578881077031211</v>
      </c>
      <c r="D18" s="33">
        <v>17164</v>
      </c>
      <c r="E18" s="34">
        <f>D18/D21*100</f>
        <v>3.7208294041773704</v>
      </c>
      <c r="F18" s="33">
        <v>0</v>
      </c>
      <c r="G18" s="34">
        <f>F18/F21*100</f>
        <v>0</v>
      </c>
      <c r="H18" s="35">
        <f t="shared" si="0"/>
        <v>42418</v>
      </c>
      <c r="I18" s="36">
        <f>H18/H21*100</f>
        <v>4.6873825889009213</v>
      </c>
      <c r="J18" s="37" t="s">
        <v>35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 ht="23.25" customHeight="1">
      <c r="A19" s="26" t="s">
        <v>36</v>
      </c>
      <c r="B19" s="27">
        <v>47750</v>
      </c>
      <c r="C19" s="28">
        <f>B19/B21*100</f>
        <v>11.076033782482932</v>
      </c>
      <c r="D19" s="27">
        <v>49222</v>
      </c>
      <c r="E19" s="28">
        <f>D19/D21*100</f>
        <v>10.670395300187515</v>
      </c>
      <c r="F19" s="27">
        <v>923</v>
      </c>
      <c r="G19" s="28">
        <f>F19/F21*100</f>
        <v>7.3639700015956597</v>
      </c>
      <c r="H19" s="29">
        <f t="shared" si="0"/>
        <v>97895</v>
      </c>
      <c r="I19" s="30">
        <f>H19/H21*100</f>
        <v>10.817844276968639</v>
      </c>
      <c r="J19" s="31" t="s">
        <v>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 ht="23.25" customHeight="1">
      <c r="A20" s="32" t="s">
        <v>38</v>
      </c>
      <c r="B20" s="33">
        <v>58194</v>
      </c>
      <c r="C20" s="34">
        <f>B20/B21*100</f>
        <v>13.498611726446322</v>
      </c>
      <c r="D20" s="33">
        <v>54551</v>
      </c>
      <c r="E20" s="34">
        <f>D20/D21*100</f>
        <v>11.825621348594717</v>
      </c>
      <c r="F20" s="33">
        <v>2255</v>
      </c>
      <c r="G20" s="34">
        <f>F20/F21*100</f>
        <v>17.991064305090156</v>
      </c>
      <c r="H20" s="35">
        <f t="shared" si="0"/>
        <v>115000</v>
      </c>
      <c r="I20" s="36">
        <f>H20/H21*100</f>
        <v>12.708024841425953</v>
      </c>
      <c r="J20" s="37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2" customFormat="1" ht="23.25" customHeight="1">
      <c r="A21" s="38" t="s">
        <v>10</v>
      </c>
      <c r="B21" s="39">
        <f>SUM(B9:B20)</f>
        <v>431111</v>
      </c>
      <c r="C21" s="40">
        <f>SUM(B21/$B$21*100)</f>
        <v>100</v>
      </c>
      <c r="D21" s="39">
        <f>SUM(D9:D20)</f>
        <v>461295</v>
      </c>
      <c r="E21" s="40">
        <f>SUM(D21/$D$21*100)</f>
        <v>100</v>
      </c>
      <c r="F21" s="39">
        <f>SUM(F9:F20)</f>
        <v>12534</v>
      </c>
      <c r="G21" s="40">
        <f>SUM(G9:G20)</f>
        <v>100</v>
      </c>
      <c r="H21" s="39">
        <f>SUM(B21,D21,F21)</f>
        <v>904940</v>
      </c>
      <c r="I21" s="40">
        <f>SUM(H21/$H$21*100)</f>
        <v>100</v>
      </c>
      <c r="J21" s="41" t="s">
        <v>15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46" customFormat="1" ht="36.75" customHeight="1">
      <c r="A22" s="43" t="s">
        <v>40</v>
      </c>
      <c r="B22" s="43"/>
      <c r="C22" s="43"/>
      <c r="D22" s="43"/>
      <c r="E22" s="44"/>
      <c r="F22" s="45" t="s">
        <v>41</v>
      </c>
      <c r="G22" s="45"/>
      <c r="H22" s="45"/>
      <c r="I22" s="45"/>
      <c r="J22" s="45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1:33" s="51" customFormat="1" ht="15" customHeight="1">
      <c r="A23" s="47" t="s">
        <v>42</v>
      </c>
      <c r="B23" s="48"/>
      <c r="C23" s="48"/>
      <c r="D23" s="48"/>
      <c r="E23" s="48"/>
      <c r="F23" s="49"/>
      <c r="G23" s="49"/>
      <c r="H23" s="49"/>
      <c r="I23" s="49"/>
      <c r="J23" s="50" t="s">
        <v>43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</row>
    <row r="24" spans="1:33" s="9" customFormat="1">
      <c r="A24" s="1"/>
      <c r="B24" s="1"/>
      <c r="C24" s="1"/>
      <c r="D24" s="1"/>
      <c r="E24" s="1"/>
      <c r="F24" s="1"/>
      <c r="G24" s="1"/>
      <c r="H24" s="5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52"/>
      <c r="C25" s="52"/>
      <c r="D25" s="52"/>
      <c r="E25" s="52"/>
      <c r="F25" s="52"/>
      <c r="G25" s="52"/>
      <c r="H25" s="52"/>
      <c r="I25" s="5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52"/>
      <c r="C26" s="52"/>
      <c r="D26" s="52"/>
      <c r="E26" s="52"/>
      <c r="F26" s="52"/>
      <c r="G26" s="52"/>
      <c r="H26" s="52"/>
      <c r="I26" s="5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 ht="7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</sheetData>
  <mergeCells count="9">
    <mergeCell ref="A22:D22"/>
    <mergeCell ref="F22:J22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31</Topic_Id>
    <Project_Id xmlns="667bc8ee-7384-4122-9de8-16030d351779" xsi:nil="true"/>
    <Title_Ar xmlns="667bc8ee-7384-4122-9de8-16030d351779">حركة المسافرين في مطار آل مكتوم  الدولي حسب النوع والشهر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931889CE-B379-424D-BAF4-2ED4D2FD2875}"/>
</file>

<file path=customXml/itemProps2.xml><?xml version="1.0" encoding="utf-8"?>
<ds:datastoreItem xmlns:ds="http://schemas.openxmlformats.org/officeDocument/2006/customXml" ds:itemID="{6AF78858-3571-45AA-8A1B-081C4B36F7EB}"/>
</file>

<file path=customXml/itemProps3.xml><?xml version="1.0" encoding="utf-8"?>
<ds:datastoreItem xmlns:ds="http://schemas.openxmlformats.org/officeDocument/2006/customXml" ds:itemID="{012185B9-0C1D-4DC5-A596-DF906904CF64}"/>
</file>

<file path=customXml/itemProps4.xml><?xml version="1.0" encoding="utf-8"?>
<ds:datastoreItem xmlns:ds="http://schemas.openxmlformats.org/officeDocument/2006/customXml" ds:itemID="{BA46E58A-3FCC-4BAC-9647-C4760DA118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04-11 Table </vt:lpstr>
      <vt:lpstr>'جدول 04-11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Al Maktoum International by Type and Month</dc:title>
  <dc:creator>Afaf Kamal Mahmood</dc:creator>
  <cp:lastModifiedBy>Afaf Kamal Mahmood</cp:lastModifiedBy>
  <dcterms:created xsi:type="dcterms:W3CDTF">2019-11-06T07:30:56Z</dcterms:created>
  <dcterms:modified xsi:type="dcterms:W3CDTF">2019-11-06T07:31:11Z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